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chat\HA\200 - CJA 2\CONSULT ET MP\TVX\CHBA MTCE COFFRETS NRJ\"/>
    </mc:Choice>
  </mc:AlternateContent>
  <bookViews>
    <workbookView xWindow="0" yWindow="0" windowWidth="4008" windowHeight="4008" activeTab="2"/>
  </bookViews>
  <sheets>
    <sheet name="LISTE CHBA" sheetId="12" r:id="rId1"/>
    <sheet name="BATTERIE" sheetId="23" r:id="rId2"/>
    <sheet name="Hors forfait" sheetId="22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J26" i="12" l="1"/>
  <c r="I26" i="12"/>
  <c r="H26" i="12"/>
  <c r="H27" i="23"/>
  <c r="H26" i="23"/>
  <c r="G26" i="23"/>
  <c r="G27" i="23" s="1"/>
  <c r="J6" i="12"/>
  <c r="A1" i="22" l="1"/>
  <c r="A1" i="23"/>
  <c r="I12" i="23" l="1"/>
  <c r="I13" i="23"/>
  <c r="J12" i="12"/>
  <c r="J13" i="12"/>
  <c r="J7" i="12" l="1"/>
  <c r="J8" i="12"/>
  <c r="J9" i="12"/>
  <c r="J10" i="12"/>
  <c r="J11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I7" i="23"/>
  <c r="I8" i="23"/>
  <c r="I9" i="23"/>
  <c r="I10" i="23"/>
  <c r="I11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6" i="23"/>
  <c r="I26" i="23" l="1"/>
  <c r="I27" i="23" s="1"/>
  <c r="B6" i="12"/>
  <c r="C6" i="12"/>
  <c r="D6" i="12"/>
  <c r="E6" i="12"/>
  <c r="F6" i="12"/>
  <c r="G6" i="12"/>
  <c r="B7" i="12"/>
  <c r="C7" i="12"/>
  <c r="D7" i="12"/>
  <c r="E7" i="12"/>
  <c r="F7" i="12"/>
  <c r="G7" i="12"/>
  <c r="B8" i="12"/>
  <c r="C8" i="12"/>
  <c r="D8" i="12"/>
  <c r="E8" i="12"/>
  <c r="F8" i="12"/>
  <c r="G8" i="12"/>
  <c r="B9" i="12"/>
  <c r="C9" i="12"/>
  <c r="D9" i="12"/>
  <c r="E9" i="12"/>
  <c r="F9" i="12"/>
  <c r="G9" i="12"/>
  <c r="B10" i="12"/>
  <c r="C10" i="12"/>
  <c r="D10" i="12"/>
  <c r="E10" i="12"/>
  <c r="F10" i="12"/>
  <c r="G10" i="12"/>
  <c r="B11" i="12"/>
  <c r="C11" i="12"/>
  <c r="D11" i="12"/>
  <c r="E11" i="12"/>
  <c r="F11" i="12"/>
  <c r="G11" i="12"/>
  <c r="B14" i="12"/>
  <c r="C14" i="12"/>
  <c r="D14" i="12"/>
  <c r="E14" i="12"/>
  <c r="F14" i="12"/>
  <c r="G14" i="12"/>
  <c r="B15" i="12"/>
  <c r="C15" i="12"/>
  <c r="D15" i="12"/>
  <c r="E15" i="12"/>
  <c r="F15" i="12"/>
  <c r="G15" i="12"/>
  <c r="B16" i="12"/>
  <c r="C16" i="12"/>
  <c r="D16" i="12"/>
  <c r="E16" i="12"/>
  <c r="F16" i="12"/>
  <c r="G16" i="12"/>
  <c r="B17" i="12"/>
  <c r="C17" i="12"/>
  <c r="D17" i="12"/>
  <c r="E17" i="12"/>
  <c r="F17" i="12"/>
  <c r="G17" i="12"/>
  <c r="B18" i="12"/>
  <c r="C18" i="12"/>
  <c r="D18" i="12"/>
  <c r="E18" i="12"/>
  <c r="F18" i="12"/>
  <c r="G18" i="12"/>
  <c r="B19" i="12"/>
  <c r="C19" i="12"/>
  <c r="D19" i="12"/>
  <c r="E19" i="12"/>
  <c r="F19" i="12"/>
  <c r="G19" i="12"/>
  <c r="B20" i="12"/>
  <c r="C20" i="12"/>
  <c r="D20" i="12"/>
  <c r="E20" i="12"/>
  <c r="F20" i="12"/>
  <c r="G20" i="12"/>
  <c r="B21" i="12"/>
  <c r="C21" i="12"/>
  <c r="D21" i="12"/>
  <c r="E21" i="12"/>
  <c r="F21" i="12"/>
  <c r="G21" i="12"/>
  <c r="B22" i="12"/>
  <c r="C22" i="12"/>
  <c r="D22" i="12"/>
  <c r="E22" i="12"/>
  <c r="F22" i="12"/>
  <c r="G22" i="12"/>
  <c r="B23" i="12"/>
  <c r="C23" i="12"/>
  <c r="D23" i="12"/>
  <c r="E23" i="12"/>
  <c r="F23" i="12"/>
  <c r="G23" i="12"/>
  <c r="B24" i="12"/>
  <c r="C24" i="12"/>
  <c r="D24" i="12"/>
  <c r="E24" i="12"/>
  <c r="F24" i="12"/>
  <c r="G24" i="12"/>
  <c r="B25" i="12"/>
  <c r="C25" i="12"/>
  <c r="D25" i="12"/>
  <c r="E25" i="12"/>
  <c r="F25" i="12"/>
  <c r="G25" i="12"/>
  <c r="A6" i="12"/>
  <c r="A7" i="12"/>
  <c r="A8" i="12"/>
  <c r="A9" i="12"/>
  <c r="A10" i="12"/>
  <c r="A11" i="12"/>
  <c r="A14" i="12"/>
  <c r="A15" i="12"/>
  <c r="A16" i="12"/>
  <c r="A17" i="12"/>
  <c r="A18" i="12"/>
  <c r="A19" i="12"/>
  <c r="A20" i="12"/>
  <c r="A21" i="12"/>
  <c r="A22" i="12"/>
  <c r="A23" i="12"/>
  <c r="A24" i="12"/>
  <c r="A25" i="12"/>
</calcChain>
</file>

<file path=xl/sharedStrings.xml><?xml version="1.0" encoding="utf-8"?>
<sst xmlns="http://schemas.openxmlformats.org/spreadsheetml/2006/main" count="152" uniqueCount="83">
  <si>
    <t>Marque</t>
  </si>
  <si>
    <t>Site</t>
  </si>
  <si>
    <t>Prix € HT</t>
  </si>
  <si>
    <t>Tva 20%</t>
  </si>
  <si>
    <t>Prix € TTC</t>
  </si>
  <si>
    <t>PRIX RELATIFS AU REMPLACEMENT DES BATTERIES</t>
  </si>
  <si>
    <t>Nombre de batterie</t>
  </si>
  <si>
    <t>Marque préconisée par le fabriquant</t>
  </si>
  <si>
    <t xml:space="preserve">Prix fourniture € HT </t>
  </si>
  <si>
    <t xml:space="preserve">Prix  total € HT </t>
  </si>
  <si>
    <t>SITE</t>
  </si>
  <si>
    <t>BATIMENT</t>
  </si>
  <si>
    <t>LOCAL</t>
  </si>
  <si>
    <t>Caractéristique batterie</t>
  </si>
  <si>
    <t>Prix pose  et mise en service € HT</t>
  </si>
  <si>
    <t>B97 / Poste de livraison - GE HT</t>
  </si>
  <si>
    <t>97/00/006 - Ancien poste de livraison</t>
  </si>
  <si>
    <t>97/00/007 -  Poste de livraison</t>
  </si>
  <si>
    <t>B30 / Chirurgie</t>
  </si>
  <si>
    <t>30/01/0016 - TGBT Chirurgie</t>
  </si>
  <si>
    <t>30/01/0018 - Local UTL Chirurgie</t>
  </si>
  <si>
    <t>B20 / PTM</t>
  </si>
  <si>
    <t>20/0/1102 - TGBT PTM</t>
  </si>
  <si>
    <t>20/0/1103 - TGBT PTMACA</t>
  </si>
  <si>
    <t>B21 / URGENCES</t>
  </si>
  <si>
    <t>21/0/1307 - TGBT B 21</t>
  </si>
  <si>
    <t>21/0/1305 - TGO B 21</t>
  </si>
  <si>
    <t>B24 / BMC</t>
  </si>
  <si>
    <t>24/ET/010 - TP1 BMC</t>
  </si>
  <si>
    <t>24/ET/010 - TP2 BMC</t>
  </si>
  <si>
    <t>B23 / GE BT</t>
  </si>
  <si>
    <t>B90 / Services Généraux</t>
  </si>
  <si>
    <t>90/RB/020 - TGBT Services Généraux</t>
  </si>
  <si>
    <t>B09 / Poste HT Gare</t>
  </si>
  <si>
    <t>09/1/014 - TGBT Gare</t>
  </si>
  <si>
    <t>B70 / Decker</t>
  </si>
  <si>
    <t>70/0/071 -TGBT Decker</t>
  </si>
  <si>
    <t>B85 / Maison Du Lac</t>
  </si>
  <si>
    <t>85/1/11 - TGBT Maison Du Lac</t>
  </si>
  <si>
    <t>B101 / Le Pratel</t>
  </si>
  <si>
    <t>101/F/S/004 - Local commande GE</t>
  </si>
  <si>
    <t>101/C/S/014 - Local TGBT</t>
  </si>
  <si>
    <t>2 X 4</t>
  </si>
  <si>
    <t>3 x 24</t>
  </si>
  <si>
    <t>4 x 2</t>
  </si>
  <si>
    <t>2 x 2</t>
  </si>
  <si>
    <t>023/RL/0049 - Local commande GE BT</t>
  </si>
  <si>
    <t>023/RL/0045 - Local Marche Dégradée GE 3/4</t>
  </si>
  <si>
    <t>CHBA VANNES</t>
  </si>
  <si>
    <t>CHBA AURAY</t>
  </si>
  <si>
    <t>Bâtiment</t>
  </si>
  <si>
    <t>Local</t>
  </si>
  <si>
    <t>Modèle</t>
  </si>
  <si>
    <t>N° de série</t>
  </si>
  <si>
    <t>Date de mise en service</t>
  </si>
  <si>
    <t xml:space="preserve">Forfait d'une maintenance préventive en HT </t>
  </si>
  <si>
    <t xml:space="preserve">
CONDITIONS FINANCIERES POUR LES INTERVENTIONS CURATIVES
</t>
  </si>
  <si>
    <t xml:space="preserve">Forfait assistance téléphonique (montant annuel) </t>
  </si>
  <si>
    <t>Coût horaire main d'œuvre  pour intervention jour ouvré 08-18h</t>
  </si>
  <si>
    <t xml:space="preserve">Pourcentage de remise sur catalogue pour l'achat de pièces </t>
  </si>
  <si>
    <t>12V 150Ah</t>
  </si>
  <si>
    <t>YUASA</t>
  </si>
  <si>
    <t>12V 60Ah</t>
  </si>
  <si>
    <t xml:space="preserve">EXIDE </t>
  </si>
  <si>
    <t>2V 575Ah</t>
  </si>
  <si>
    <t xml:space="preserve">12V 190Ah </t>
  </si>
  <si>
    <t>6V 180Ah</t>
  </si>
  <si>
    <t>12V 66Ah</t>
  </si>
  <si>
    <t>Forfait de déplacement ( 1 aller/retour)</t>
  </si>
  <si>
    <t>TOTAL (montant utilisé pour l'analyse du critère prix)</t>
  </si>
  <si>
    <t>VANNES</t>
  </si>
  <si>
    <t>20/0/1130 - POSTE HT PTM1</t>
  </si>
  <si>
    <t>SCHNEIDER-EATON</t>
  </si>
  <si>
    <t>PS100-48V / SDR2002A12</t>
  </si>
  <si>
    <t>20/0/1129 - POSTE HT PTM2</t>
  </si>
  <si>
    <t>12V 24Ah - SWL750</t>
  </si>
  <si>
    <t xml:space="preserve"> PRIX FORFAITAIRES PAR EQUIPEMENT
MAINTENANCE PREVENTIVE</t>
  </si>
  <si>
    <t>Forfait d'une maintenance préventive en TTC</t>
  </si>
  <si>
    <t>Montant TVA (20%)</t>
  </si>
  <si>
    <t>MONTANT TOTAL servant uniquement pour l'analyse du critère prix</t>
  </si>
  <si>
    <t xml:space="preserve"> €  HT</t>
  </si>
  <si>
    <t>€ TTC</t>
  </si>
  <si>
    <t>MAINTENANCE PREVENTIVE ET CURATIVE DES COFFRETS D'ENERGIE ELECTRIQUE 
ANNEXE FINANCIERE  -  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</si>
</sst>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0000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3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b/>
      <u/>
      <sz val="11"/>
      <name val="Arial"/>
      <family val="2"/>
    </font>
    <font>
      <sz val="10"/>
      <color rgb="FF000000"/>
      <name val="Arial"/>
      <family val="2"/>
    </font>
    <font>
      <sz val="9"/>
      <name val="Arial Narrow"/>
      <family val="2"/>
    </font>
    <font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FB9CA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0" fillId="0" borderId="0" xfId="2" applyFont="1" applyFill="1"/>
    <xf numFmtId="0" fontId="0" fillId="0" borderId="0" xfId="0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0" fillId="0" borderId="0" xfId="0" applyFill="1"/>
    <xf numFmtId="0" fontId="5" fillId="0" borderId="0" xfId="0" applyFont="1"/>
    <xf numFmtId="0" fontId="0" fillId="0" borderId="1" xfId="2" applyNumberFormat="1" applyFont="1" applyFill="1" applyBorder="1" applyAlignment="1" applyProtection="1">
      <alignment horizontal="center" vertical="center"/>
    </xf>
    <xf numFmtId="1" fontId="1" fillId="0" borderId="1" xfId="2" applyNumberFormat="1" applyFill="1" applyBorder="1" applyAlignment="1">
      <alignment horizontal="center"/>
    </xf>
    <xf numFmtId="0" fontId="0" fillId="0" borderId="1" xfId="2" applyNumberFormat="1" applyFont="1" applyFill="1" applyBorder="1" applyAlignment="1" applyProtection="1">
      <alignment horizontal="center" vertical="center" wrapText="1"/>
    </xf>
    <xf numFmtId="1" fontId="1" fillId="0" borderId="1" xfId="2" applyNumberFormat="1" applyFont="1" applyFill="1" applyBorder="1" applyAlignment="1">
      <alignment horizontal="center"/>
    </xf>
    <xf numFmtId="0" fontId="0" fillId="0" borderId="1" xfId="2" applyFont="1" applyFill="1" applyBorder="1" applyAlignment="1">
      <alignment horizontal="center"/>
    </xf>
    <xf numFmtId="0" fontId="1" fillId="0" borderId="1" xfId="2" applyNumberFormat="1" applyFont="1" applyFill="1" applyBorder="1" applyAlignment="1" applyProtection="1">
      <alignment horizontal="center" vertical="center"/>
    </xf>
    <xf numFmtId="0" fontId="1" fillId="0" borderId="1" xfId="2" applyNumberFormat="1" applyFont="1" applyFill="1" applyBorder="1" applyAlignment="1" applyProtection="1">
      <alignment horizontal="center" vertical="center" wrapText="1"/>
    </xf>
    <xf numFmtId="0" fontId="1" fillId="0" borderId="1" xfId="2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5" xfId="2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>
      <alignment horizontal="center"/>
    </xf>
    <xf numFmtId="0" fontId="3" fillId="0" borderId="0" xfId="0" applyFont="1" applyFill="1"/>
    <xf numFmtId="0" fontId="0" fillId="2" borderId="0" xfId="0" applyFill="1"/>
    <xf numFmtId="0" fontId="2" fillId="0" borderId="1" xfId="3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9" fillId="0" borderId="1" xfId="2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1" fontId="2" fillId="2" borderId="5" xfId="2" applyNumberFormat="1" applyFont="1" applyFill="1" applyBorder="1" applyAlignment="1" applyProtection="1">
      <alignment horizontal="right" vertical="center"/>
    </xf>
    <xf numFmtId="0" fontId="6" fillId="2" borderId="0" xfId="0" applyFont="1" applyFill="1" applyAlignment="1">
      <alignment horizontal="center" vertical="center"/>
    </xf>
    <xf numFmtId="1" fontId="10" fillId="4" borderId="1" xfId="2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44" fontId="0" fillId="0" borderId="1" xfId="0" applyNumberFormat="1" applyBorder="1"/>
    <xf numFmtId="44" fontId="0" fillId="0" borderId="1" xfId="2" applyNumberFormat="1" applyFont="1" applyFill="1" applyBorder="1"/>
    <xf numFmtId="44" fontId="2" fillId="2" borderId="5" xfId="2" applyNumberFormat="1" applyFont="1" applyFill="1" applyBorder="1" applyAlignment="1" applyProtection="1">
      <alignment horizontal="center" vertical="center"/>
    </xf>
    <xf numFmtId="44" fontId="2" fillId="0" borderId="1" xfId="2" applyNumberFormat="1" applyFont="1" applyFill="1" applyBorder="1" applyAlignment="1" applyProtection="1">
      <alignment horizontal="center" vertical="center"/>
    </xf>
    <xf numFmtId="1" fontId="13" fillId="0" borderId="1" xfId="2" applyNumberFormat="1" applyFont="1" applyFill="1" applyBorder="1" applyAlignment="1">
      <alignment horizontal="center" vertical="center" wrapText="1"/>
    </xf>
    <xf numFmtId="0" fontId="13" fillId="0" borderId="1" xfId="2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4" fontId="2" fillId="0" borderId="1" xfId="0" applyNumberFormat="1" applyFont="1" applyBorder="1" applyAlignment="1"/>
    <xf numFmtId="44" fontId="2" fillId="0" borderId="1" xfId="0" applyNumberFormat="1" applyFont="1" applyBorder="1"/>
    <xf numFmtId="0" fontId="1" fillId="0" borderId="4" xfId="0" applyFont="1" applyBorder="1" applyAlignment="1"/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1" fontId="2" fillId="0" borderId="2" xfId="2" applyNumberFormat="1" applyFont="1" applyFill="1" applyBorder="1" applyAlignment="1" applyProtection="1">
      <alignment horizontal="right" vertical="center"/>
    </xf>
    <xf numFmtId="0" fontId="2" fillId="0" borderId="3" xfId="2" applyNumberFormat="1" applyFont="1" applyFill="1" applyBorder="1" applyAlignment="1" applyProtection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0" borderId="6" xfId="0" applyFill="1" applyBorder="1"/>
    <xf numFmtId="0" fontId="0" fillId="0" borderId="0" xfId="0" applyFill="1" applyBorder="1"/>
    <xf numFmtId="0" fontId="2" fillId="0" borderId="1" xfId="0" applyFont="1" applyFill="1" applyBorder="1" applyAlignment="1">
      <alignment horizontal="center"/>
    </xf>
    <xf numFmtId="0" fontId="1" fillId="0" borderId="7" xfId="0" applyFont="1" applyFill="1" applyBorder="1"/>
    <xf numFmtId="0" fontId="0" fillId="0" borderId="1" xfId="0" applyFill="1" applyBorder="1"/>
    <xf numFmtId="0" fontId="1" fillId="0" borderId="9" xfId="0" applyFont="1" applyFill="1" applyBorder="1"/>
    <xf numFmtId="0" fontId="0" fillId="0" borderId="3" xfId="0" applyFill="1" applyBorder="1"/>
    <xf numFmtId="0" fontId="1" fillId="0" borderId="7" xfId="0" applyFont="1" applyFill="1" applyBorder="1" applyAlignment="1">
      <alignment horizontal="left" vertical="center" wrapText="1"/>
    </xf>
    <xf numFmtId="0" fontId="0" fillId="0" borderId="8" xfId="0" applyFill="1" applyBorder="1"/>
    <xf numFmtId="0" fontId="11" fillId="0" borderId="6" xfId="0" applyFont="1" applyFill="1" applyBorder="1" applyAlignment="1"/>
    <xf numFmtId="0" fontId="11" fillId="0" borderId="0" xfId="0" applyFont="1" applyFill="1" applyBorder="1" applyAlignment="1"/>
    <xf numFmtId="0" fontId="2" fillId="0" borderId="0" xfId="0" applyFont="1" applyFill="1" applyBorder="1"/>
    <xf numFmtId="0" fontId="1" fillId="0" borderId="1" xfId="0" applyFont="1" applyFill="1" applyBorder="1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 wrapText="1"/>
    </xf>
  </cellXfs>
  <cellStyles count="4">
    <cellStyle name="Milliers 2" xfId="2"/>
    <cellStyle name="Milliers 3" xfId="3"/>
    <cellStyle name="Normal" xfId="0" builtinId="0"/>
    <cellStyle name="Normal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414E4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F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T/March&#233;s%20de%20maintenance/025%20maintenance%20chargeurs%20secours%20&#233;lectriques/March&#233;%202021-2024/DCE/CCP%20-%20Annexe%202%20-%20Liste%20des%20&#233;quipements%20-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BA"/>
      <sheetName val="CH PLOERMEL"/>
      <sheetName val="CH BELLE ILE"/>
      <sheetName val="EPSM"/>
    </sheetNames>
    <sheetDataSet>
      <sheetData sheetId="0">
        <row r="6">
          <cell r="A6" t="str">
            <v>VANNES</v>
          </cell>
          <cell r="B6" t="str">
            <v>B97 / Poste de livraison - GE HT</v>
          </cell>
          <cell r="C6" t="str">
            <v>97/00/006 - Ancien poste de livraison</v>
          </cell>
          <cell r="D6" t="str">
            <v>SLAT</v>
          </cell>
          <cell r="E6" t="str">
            <v>SLS TITAN 48 V 40A B12</v>
          </cell>
          <cell r="F6" t="str">
            <v>0050776 / 700080167</v>
          </cell>
          <cell r="G6">
            <v>2008</v>
          </cell>
        </row>
        <row r="7">
          <cell r="A7" t="str">
            <v>VANNES</v>
          </cell>
          <cell r="B7" t="str">
            <v>B97 / Poste de livraison - GE HT</v>
          </cell>
          <cell r="C7" t="str">
            <v>97/00/007 -  Poste de livraison</v>
          </cell>
          <cell r="D7" t="str">
            <v>SLAT</v>
          </cell>
          <cell r="E7" t="str">
            <v>SLS TITAN 48 V 40A B12</v>
          </cell>
          <cell r="F7" t="str">
            <v>032767 / 700120173</v>
          </cell>
          <cell r="G7">
            <v>2013</v>
          </cell>
        </row>
        <row r="8">
          <cell r="A8" t="str">
            <v>VANNES</v>
          </cell>
          <cell r="B8" t="str">
            <v>B30 / Chirurgie</v>
          </cell>
          <cell r="C8" t="str">
            <v>30/01/0016 - TGBT Chirurgie</v>
          </cell>
          <cell r="D8" t="str">
            <v>AEES / EMERSON</v>
          </cell>
          <cell r="E8" t="str">
            <v>POWERIS CK 24 60 120</v>
          </cell>
          <cell r="F8" t="str">
            <v>1010177Fxx</v>
          </cell>
          <cell r="G8">
            <v>2011</v>
          </cell>
        </row>
        <row r="9">
          <cell r="A9" t="str">
            <v>VANNES</v>
          </cell>
          <cell r="B9" t="str">
            <v>B30 / Chirurgie</v>
          </cell>
          <cell r="C9" t="str">
            <v>30/01/0018 - Local UTL Chirurgie</v>
          </cell>
          <cell r="D9" t="str">
            <v>AEES / EMERSON</v>
          </cell>
          <cell r="E9" t="str">
            <v>POWERIS CK 24 60 120</v>
          </cell>
          <cell r="F9" t="str">
            <v>1010177Fxx</v>
          </cell>
          <cell r="G9">
            <v>2011</v>
          </cell>
        </row>
        <row r="10">
          <cell r="A10" t="str">
            <v>VANNES</v>
          </cell>
          <cell r="B10" t="str">
            <v>B20 / PTM</v>
          </cell>
          <cell r="C10" t="str">
            <v>20/0/1102 - TGBT PTM</v>
          </cell>
          <cell r="D10" t="str">
            <v>AEES / EMERSON</v>
          </cell>
          <cell r="E10" t="str">
            <v>POWERIS CK 24 60 120</v>
          </cell>
          <cell r="F10" t="str">
            <v>1010177F02</v>
          </cell>
          <cell r="G10">
            <v>2011</v>
          </cell>
        </row>
        <row r="11">
          <cell r="A11" t="str">
            <v>VANNES</v>
          </cell>
          <cell r="B11" t="str">
            <v>B20 / PTM</v>
          </cell>
          <cell r="C11" t="str">
            <v>20/0/1103 - TGBT PTMACA</v>
          </cell>
          <cell r="D11" t="str">
            <v>AEES / EMERSON</v>
          </cell>
          <cell r="E11" t="str">
            <v>POWERIS CK 24 60 120</v>
          </cell>
          <cell r="F11">
            <v>1207050</v>
          </cell>
          <cell r="G11">
            <v>2012</v>
          </cell>
        </row>
        <row r="12">
          <cell r="A12" t="str">
            <v>VANNES</v>
          </cell>
          <cell r="B12" t="str">
            <v>B21 / URGENCES</v>
          </cell>
          <cell r="C12" t="str">
            <v>21/0/1307 - TGBT B 21</v>
          </cell>
          <cell r="D12" t="str">
            <v>AEES / EMERSON</v>
          </cell>
          <cell r="E12" t="str">
            <v>POWERIS CK 24 60 120</v>
          </cell>
          <cell r="F12" t="str">
            <v>1010177F05</v>
          </cell>
          <cell r="G12">
            <v>2011</v>
          </cell>
        </row>
        <row r="13">
          <cell r="A13" t="str">
            <v>VANNES</v>
          </cell>
          <cell r="B13" t="str">
            <v>B21 / URGENCES</v>
          </cell>
          <cell r="C13" t="str">
            <v>21/0/1305 - TGO B 21</v>
          </cell>
          <cell r="D13" t="str">
            <v>AEES / EMERSON</v>
          </cell>
          <cell r="E13" t="str">
            <v>POWERIS CK 24 60 120</v>
          </cell>
          <cell r="F13" t="str">
            <v>1010177Fxx</v>
          </cell>
          <cell r="G13">
            <v>2011</v>
          </cell>
        </row>
        <row r="14">
          <cell r="A14" t="str">
            <v>VANNES</v>
          </cell>
          <cell r="B14" t="str">
            <v>B24 / BMC</v>
          </cell>
          <cell r="C14" t="str">
            <v>24/ET/010 - TP1 BMC</v>
          </cell>
          <cell r="D14" t="str">
            <v>AEES / EMERSON</v>
          </cell>
          <cell r="E14" t="str">
            <v>CR 188                      HPT N220 48C</v>
          </cell>
          <cell r="F14" t="str">
            <v>1310834F01</v>
          </cell>
          <cell r="G14">
            <v>2014</v>
          </cell>
        </row>
        <row r="15">
          <cell r="A15" t="str">
            <v>VANNES</v>
          </cell>
          <cell r="B15" t="str">
            <v>B24 / BMC</v>
          </cell>
          <cell r="C15" t="str">
            <v>24/ET/010 - TP2 BMC</v>
          </cell>
          <cell r="D15" t="str">
            <v>AEES / EMERSON</v>
          </cell>
          <cell r="E15" t="str">
            <v>CR 188                      HPT N220 48C</v>
          </cell>
          <cell r="F15" t="str">
            <v>131083F02</v>
          </cell>
          <cell r="G15">
            <v>2014</v>
          </cell>
        </row>
        <row r="16">
          <cell r="A16" t="str">
            <v>VANNES</v>
          </cell>
          <cell r="B16" t="str">
            <v>B23 / GE BT</v>
          </cell>
          <cell r="C16" t="str">
            <v>023/RL/0049 Local commande GE BT</v>
          </cell>
          <cell r="D16" t="str">
            <v>AEES / EMERSON</v>
          </cell>
          <cell r="E16" t="str">
            <v>CR 188                      HPT N220 24C</v>
          </cell>
          <cell r="F16" t="str">
            <v>1207050F01</v>
          </cell>
          <cell r="G16">
            <v>2012</v>
          </cell>
        </row>
        <row r="17">
          <cell r="A17" t="str">
            <v>VANNES</v>
          </cell>
          <cell r="B17" t="str">
            <v>B23 / GE BT</v>
          </cell>
          <cell r="C17" t="str">
            <v>023/RL/0045 Local Marche Dégradée GE 3/4</v>
          </cell>
          <cell r="D17" t="str">
            <v>AEES / EMERSON</v>
          </cell>
          <cell r="E17" t="str">
            <v>CR 188                      HPT N220 24C</v>
          </cell>
          <cell r="F17" t="str">
            <v>1207050F02</v>
          </cell>
          <cell r="G17">
            <v>2012</v>
          </cell>
        </row>
        <row r="18">
          <cell r="A18" t="str">
            <v>VANNES</v>
          </cell>
          <cell r="B18" t="str">
            <v>B90 / Services Généraux</v>
          </cell>
          <cell r="C18" t="str">
            <v>90/RB/020 - TGBT Services Généraux</v>
          </cell>
          <cell r="D18" t="str">
            <v>AEES / EMERSON</v>
          </cell>
          <cell r="E18" t="str">
            <v>POWERIS CK 24 60 120</v>
          </cell>
          <cell r="F18" t="str">
            <v>1010177F04</v>
          </cell>
          <cell r="G18">
            <v>2011</v>
          </cell>
        </row>
        <row r="19">
          <cell r="A19" t="str">
            <v>VANNES</v>
          </cell>
          <cell r="B19" t="str">
            <v>B09 / Poste HT Gare</v>
          </cell>
          <cell r="C19" t="str">
            <v>09/1/014 - TGBT Gare</v>
          </cell>
          <cell r="D19" t="str">
            <v>SLAT</v>
          </cell>
          <cell r="E19" t="str">
            <v>SLS TITAN         24V 32A Mural</v>
          </cell>
          <cell r="F19">
            <v>74397</v>
          </cell>
          <cell r="G19">
            <v>2008</v>
          </cell>
        </row>
        <row r="20">
          <cell r="A20" t="str">
            <v>VANNES</v>
          </cell>
          <cell r="B20" t="str">
            <v>B70 / Decker</v>
          </cell>
          <cell r="C20" t="str">
            <v>70/0/071 -TGBT Decker</v>
          </cell>
          <cell r="D20" t="str">
            <v>AEES / EMERSON</v>
          </cell>
          <cell r="E20" t="str">
            <v>POWERIS CK 24 60 120</v>
          </cell>
          <cell r="F20" t="str">
            <v>101077F03</v>
          </cell>
          <cell r="G20">
            <v>2011</v>
          </cell>
        </row>
        <row r="21">
          <cell r="A21" t="str">
            <v>VANNES</v>
          </cell>
          <cell r="B21" t="str">
            <v>B85 / Maison Du Lac</v>
          </cell>
          <cell r="C21" t="str">
            <v>85/1/11 - TGBT Maison Du Lac</v>
          </cell>
          <cell r="D21" t="str">
            <v>AEES / EMERSON</v>
          </cell>
          <cell r="E21" t="str">
            <v>POWERIS CK 24 60 120</v>
          </cell>
          <cell r="F21" t="str">
            <v>101077F06</v>
          </cell>
          <cell r="G21">
            <v>2011</v>
          </cell>
        </row>
        <row r="22">
          <cell r="A22" t="str">
            <v>AURAY</v>
          </cell>
          <cell r="B22" t="str">
            <v>B101 / Le Pratel</v>
          </cell>
          <cell r="C22" t="str">
            <v>101/F/S/004 - Local commande GE</v>
          </cell>
          <cell r="D22" t="str">
            <v>AEES / EMERSON</v>
          </cell>
          <cell r="E22" t="str">
            <v>20FPRI1-24.30</v>
          </cell>
          <cell r="F22" t="str">
            <v>OF554074</v>
          </cell>
          <cell r="G22">
            <v>2016</v>
          </cell>
        </row>
        <row r="23">
          <cell r="A23" t="str">
            <v>AURAY</v>
          </cell>
          <cell r="B23" t="str">
            <v>B101 / Le Pratel</v>
          </cell>
          <cell r="C23" t="str">
            <v>101/C/S/014 - Local TGBT</v>
          </cell>
          <cell r="D23" t="str">
            <v>AEES / EMERSON</v>
          </cell>
          <cell r="E23" t="str">
            <v>20FPRI1-24.30</v>
          </cell>
          <cell r="F23" t="str">
            <v>OF554073</v>
          </cell>
          <cell r="G23">
            <v>2016</v>
          </cell>
        </row>
      </sheetData>
      <sheetData sheetId="1">
        <row r="6">
          <cell r="A6" t="str">
            <v>CH2P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J28"/>
  <sheetViews>
    <sheetView zoomScaleNormal="100" workbookViewId="0">
      <selection activeCell="E2" sqref="E2"/>
    </sheetView>
  </sheetViews>
  <sheetFormatPr baseColWidth="10" defaultRowHeight="13.2" x14ac:dyDescent="0.25"/>
  <cols>
    <col min="1" max="1" width="15" bestFit="1" customWidth="1"/>
    <col min="2" max="2" width="29.88671875" customWidth="1"/>
    <col min="3" max="3" width="41.6640625" customWidth="1"/>
    <col min="4" max="4" width="18.109375" customWidth="1"/>
    <col min="5" max="5" width="21.88671875" customWidth="1"/>
    <col min="6" max="6" width="20.6640625" customWidth="1"/>
    <col min="7" max="7" width="13.6640625" customWidth="1"/>
    <col min="8" max="8" width="13.109375" customWidth="1"/>
    <col min="9" max="9" width="10.44140625" customWidth="1"/>
    <col min="10" max="10" width="14.5546875" customWidth="1"/>
  </cols>
  <sheetData>
    <row r="1" spans="1:10" ht="60" customHeight="1" x14ac:dyDescent="0.25">
      <c r="A1" s="45" t="s">
        <v>82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s="4" customFormat="1" ht="15.6" x14ac:dyDescent="0.3">
      <c r="A2" s="16"/>
      <c r="B2" s="16"/>
      <c r="C2" s="16"/>
      <c r="D2" s="16"/>
      <c r="E2" s="16"/>
      <c r="F2" s="17"/>
      <c r="G2" s="17"/>
      <c r="H2" s="17"/>
      <c r="I2" s="17"/>
      <c r="J2" s="17"/>
    </row>
    <row r="3" spans="1:10" ht="43.5" customHeight="1" x14ac:dyDescent="0.25">
      <c r="A3" s="47" t="s">
        <v>76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ht="12.75" customHeight="1" x14ac:dyDescent="0.25">
      <c r="H4" s="5"/>
      <c r="I4" s="5"/>
      <c r="J4" s="5"/>
    </row>
    <row r="5" spans="1:10" s="2" customFormat="1" ht="73.2" customHeight="1" x14ac:dyDescent="0.25">
      <c r="A5" s="3" t="s">
        <v>1</v>
      </c>
      <c r="B5" s="3" t="s">
        <v>50</v>
      </c>
      <c r="C5" s="3" t="s">
        <v>51</v>
      </c>
      <c r="D5" s="3" t="s">
        <v>0</v>
      </c>
      <c r="E5" s="3" t="s">
        <v>52</v>
      </c>
      <c r="F5" s="3" t="s">
        <v>53</v>
      </c>
      <c r="G5" s="3" t="s">
        <v>54</v>
      </c>
      <c r="H5" s="14" t="s">
        <v>55</v>
      </c>
      <c r="I5" s="14" t="s">
        <v>78</v>
      </c>
      <c r="J5" s="14" t="s">
        <v>77</v>
      </c>
    </row>
    <row r="6" spans="1:10" ht="26.4" x14ac:dyDescent="0.25">
      <c r="A6" s="7" t="str">
        <f>[1]CHBA!A6</f>
        <v>VANNES</v>
      </c>
      <c r="B6" s="6" t="str">
        <f>[1]CHBA!B6</f>
        <v>B97 / Poste de livraison - GE HT</v>
      </c>
      <c r="C6" s="6" t="str">
        <f>[1]CHBA!C6</f>
        <v>97/00/006 - Ancien poste de livraison</v>
      </c>
      <c r="D6" s="6" t="str">
        <f>[1]CHBA!D6</f>
        <v>SLAT</v>
      </c>
      <c r="E6" s="8" t="str">
        <f>[1]CHBA!E6</f>
        <v>SLS TITAN 48 V 40A B12</v>
      </c>
      <c r="F6" s="6" t="str">
        <f>[1]CHBA!F6</f>
        <v>0050776 / 700080167</v>
      </c>
      <c r="G6" s="6">
        <f>[1]CHBA!G6</f>
        <v>2008</v>
      </c>
      <c r="H6" s="32"/>
      <c r="I6" s="32"/>
      <c r="J6" s="32">
        <f>H6+I6</f>
        <v>0</v>
      </c>
    </row>
    <row r="7" spans="1:10" ht="26.4" x14ac:dyDescent="0.25">
      <c r="A7" s="7" t="str">
        <f>[1]CHBA!A7</f>
        <v>VANNES</v>
      </c>
      <c r="B7" s="6" t="str">
        <f>[1]CHBA!B7</f>
        <v>B97 / Poste de livraison - GE HT</v>
      </c>
      <c r="C7" s="6" t="str">
        <f>[1]CHBA!C7</f>
        <v>97/00/007 -  Poste de livraison</v>
      </c>
      <c r="D7" s="6" t="str">
        <f>[1]CHBA!D7</f>
        <v>SLAT</v>
      </c>
      <c r="E7" s="8" t="str">
        <f>[1]CHBA!E7</f>
        <v>SLS TITAN 48 V 40A B12</v>
      </c>
      <c r="F7" s="6" t="str">
        <f>[1]CHBA!F7</f>
        <v>032767 / 700120173</v>
      </c>
      <c r="G7" s="6">
        <f>[1]CHBA!G7</f>
        <v>2013</v>
      </c>
      <c r="H7" s="32"/>
      <c r="I7" s="32"/>
      <c r="J7" s="32">
        <f t="shared" ref="J7:J25" si="0">H7+I7</f>
        <v>0</v>
      </c>
    </row>
    <row r="8" spans="1:10" x14ac:dyDescent="0.25">
      <c r="A8" s="9" t="str">
        <f>[1]CHBA!A8</f>
        <v>VANNES</v>
      </c>
      <c r="B8" s="6" t="str">
        <f>[1]CHBA!B8</f>
        <v>B30 / Chirurgie</v>
      </c>
      <c r="C8" s="6" t="str">
        <f>[1]CHBA!C8</f>
        <v>30/01/0016 - TGBT Chirurgie</v>
      </c>
      <c r="D8" s="6" t="str">
        <f>[1]CHBA!D8</f>
        <v>AEES / EMERSON</v>
      </c>
      <c r="E8" s="8" t="str">
        <f>[1]CHBA!E8</f>
        <v>POWERIS CK 24 60 120</v>
      </c>
      <c r="F8" s="10" t="str">
        <f>[1]CHBA!F8</f>
        <v>1010177Fxx</v>
      </c>
      <c r="G8" s="10">
        <f>[1]CHBA!G8</f>
        <v>2011</v>
      </c>
      <c r="H8" s="32"/>
      <c r="I8" s="32"/>
      <c r="J8" s="32">
        <f t="shared" si="0"/>
        <v>0</v>
      </c>
    </row>
    <row r="9" spans="1:10" x14ac:dyDescent="0.25">
      <c r="A9" s="7" t="str">
        <f>[1]CHBA!A9</f>
        <v>VANNES</v>
      </c>
      <c r="B9" s="6" t="str">
        <f>[1]CHBA!B9</f>
        <v>B30 / Chirurgie</v>
      </c>
      <c r="C9" s="6" t="str">
        <f>[1]CHBA!C9</f>
        <v>30/01/0018 - Local UTL Chirurgie</v>
      </c>
      <c r="D9" s="6" t="str">
        <f>[1]CHBA!D9</f>
        <v>AEES / EMERSON</v>
      </c>
      <c r="E9" s="8" t="str">
        <f>[1]CHBA!E9</f>
        <v>POWERIS CK 24 60 120</v>
      </c>
      <c r="F9" s="10" t="str">
        <f>[1]CHBA!F9</f>
        <v>1010177Fxx</v>
      </c>
      <c r="G9" s="10">
        <f>[1]CHBA!G9</f>
        <v>2011</v>
      </c>
      <c r="H9" s="32"/>
      <c r="I9" s="32"/>
      <c r="J9" s="32">
        <f t="shared" si="0"/>
        <v>0</v>
      </c>
    </row>
    <row r="10" spans="1:10" x14ac:dyDescent="0.25">
      <c r="A10" s="9" t="str">
        <f>[1]CHBA!A10</f>
        <v>VANNES</v>
      </c>
      <c r="B10" s="6" t="str">
        <f>[1]CHBA!B10</f>
        <v>B20 / PTM</v>
      </c>
      <c r="C10" s="8" t="str">
        <f>[1]CHBA!C10</f>
        <v>20/0/1102 - TGBT PTM</v>
      </c>
      <c r="D10" s="8" t="str">
        <f>[1]CHBA!D10</f>
        <v>AEES / EMERSON</v>
      </c>
      <c r="E10" s="8" t="str">
        <f>[1]CHBA!E10</f>
        <v>POWERIS CK 24 60 120</v>
      </c>
      <c r="F10" s="10" t="str">
        <f>[1]CHBA!F10</f>
        <v>1010177F02</v>
      </c>
      <c r="G10" s="10">
        <f>[1]CHBA!G10</f>
        <v>2011</v>
      </c>
      <c r="H10" s="32"/>
      <c r="I10" s="32"/>
      <c r="J10" s="32">
        <f t="shared" si="0"/>
        <v>0</v>
      </c>
    </row>
    <row r="11" spans="1:10" s="1" customFormat="1" x14ac:dyDescent="0.25">
      <c r="A11" s="9" t="str">
        <f>[1]CHBA!A11</f>
        <v>VANNES</v>
      </c>
      <c r="B11" s="6" t="str">
        <f>[1]CHBA!B11</f>
        <v>B20 / PTM</v>
      </c>
      <c r="C11" s="8" t="str">
        <f>[1]CHBA!C11</f>
        <v>20/0/1103 - TGBT PTMACA</v>
      </c>
      <c r="D11" s="8" t="str">
        <f>[1]CHBA!D11</f>
        <v>AEES / EMERSON</v>
      </c>
      <c r="E11" s="8" t="str">
        <f>[1]CHBA!E11</f>
        <v>POWERIS CK 24 60 120</v>
      </c>
      <c r="F11" s="10">
        <f>[1]CHBA!F11</f>
        <v>1207050</v>
      </c>
      <c r="G11" s="10">
        <f>[1]CHBA!G11</f>
        <v>2012</v>
      </c>
      <c r="H11" s="32"/>
      <c r="I11" s="32"/>
      <c r="J11" s="32">
        <f t="shared" si="0"/>
        <v>0</v>
      </c>
    </row>
    <row r="12" spans="1:10" s="1" customFormat="1" ht="29.25" customHeight="1" x14ac:dyDescent="0.25">
      <c r="A12" s="35" t="s">
        <v>70</v>
      </c>
      <c r="B12" s="36" t="s">
        <v>21</v>
      </c>
      <c r="C12" s="37" t="s">
        <v>71</v>
      </c>
      <c r="D12" s="37" t="s">
        <v>72</v>
      </c>
      <c r="E12" s="37" t="s">
        <v>73</v>
      </c>
      <c r="F12" s="38">
        <v>685566550065</v>
      </c>
      <c r="G12" s="10">
        <v>2021</v>
      </c>
      <c r="H12" s="32"/>
      <c r="I12" s="32"/>
      <c r="J12" s="32">
        <f t="shared" si="0"/>
        <v>0</v>
      </c>
    </row>
    <row r="13" spans="1:10" s="1" customFormat="1" ht="32.25" customHeight="1" x14ac:dyDescent="0.25">
      <c r="A13" s="35" t="s">
        <v>70</v>
      </c>
      <c r="B13" s="36" t="s">
        <v>21</v>
      </c>
      <c r="C13" s="37" t="s">
        <v>74</v>
      </c>
      <c r="D13" s="37" t="s">
        <v>72</v>
      </c>
      <c r="E13" s="37" t="s">
        <v>73</v>
      </c>
      <c r="F13" s="38">
        <v>685566550066</v>
      </c>
      <c r="G13" s="10">
        <v>2021</v>
      </c>
      <c r="H13" s="32"/>
      <c r="I13" s="32"/>
      <c r="J13" s="32">
        <f t="shared" si="0"/>
        <v>0</v>
      </c>
    </row>
    <row r="14" spans="1:10" x14ac:dyDescent="0.25">
      <c r="A14" s="9" t="str">
        <f>[1]CHBA!A12</f>
        <v>VANNES</v>
      </c>
      <c r="B14" s="6" t="str">
        <f>[1]CHBA!B12</f>
        <v>B21 / URGENCES</v>
      </c>
      <c r="C14" s="6" t="str">
        <f>[1]CHBA!C12</f>
        <v>21/0/1307 - TGBT B 21</v>
      </c>
      <c r="D14" s="6" t="str">
        <f>[1]CHBA!D12</f>
        <v>AEES / EMERSON</v>
      </c>
      <c r="E14" s="8" t="str">
        <f>[1]CHBA!E12</f>
        <v>POWERIS CK 24 60 120</v>
      </c>
      <c r="F14" s="10" t="str">
        <f>[1]CHBA!F12</f>
        <v>1010177F05</v>
      </c>
      <c r="G14" s="10">
        <f>[1]CHBA!G12</f>
        <v>2011</v>
      </c>
      <c r="H14" s="32"/>
      <c r="I14" s="32"/>
      <c r="J14" s="32">
        <f t="shared" si="0"/>
        <v>0</v>
      </c>
    </row>
    <row r="15" spans="1:10" x14ac:dyDescent="0.25">
      <c r="A15" s="9" t="str">
        <f>[1]CHBA!A13</f>
        <v>VANNES</v>
      </c>
      <c r="B15" s="6" t="str">
        <f>[1]CHBA!B13</f>
        <v>B21 / URGENCES</v>
      </c>
      <c r="C15" s="6" t="str">
        <f>[1]CHBA!C13</f>
        <v>21/0/1305 - TGO B 21</v>
      </c>
      <c r="D15" s="6" t="str">
        <f>[1]CHBA!D13</f>
        <v>AEES / EMERSON</v>
      </c>
      <c r="E15" s="8" t="str">
        <f>[1]CHBA!E13</f>
        <v>POWERIS CK 24 60 120</v>
      </c>
      <c r="F15" s="10" t="str">
        <f>[1]CHBA!F13</f>
        <v>1010177Fxx</v>
      </c>
      <c r="G15" s="10">
        <f>[1]CHBA!G13</f>
        <v>2011</v>
      </c>
      <c r="H15" s="32"/>
      <c r="I15" s="32"/>
      <c r="J15" s="32">
        <f t="shared" si="0"/>
        <v>0</v>
      </c>
    </row>
    <row r="16" spans="1:10" ht="26.4" x14ac:dyDescent="0.25">
      <c r="A16" s="9" t="str">
        <f>[1]CHBA!A14</f>
        <v>VANNES</v>
      </c>
      <c r="B16" s="6" t="str">
        <f>[1]CHBA!B14</f>
        <v>B24 / BMC</v>
      </c>
      <c r="C16" s="6" t="str">
        <f>[1]CHBA!C14</f>
        <v>24/ET/010 - TP1 BMC</v>
      </c>
      <c r="D16" s="6" t="str">
        <f>[1]CHBA!D14</f>
        <v>AEES / EMERSON</v>
      </c>
      <c r="E16" s="8" t="str">
        <f>[1]CHBA!E14</f>
        <v>CR 188                      HPT N220 48C</v>
      </c>
      <c r="F16" s="10" t="str">
        <f>[1]CHBA!F14</f>
        <v>1310834F01</v>
      </c>
      <c r="G16" s="10">
        <f>[1]CHBA!G14</f>
        <v>2014</v>
      </c>
      <c r="H16" s="32"/>
      <c r="I16" s="32"/>
      <c r="J16" s="32">
        <f t="shared" si="0"/>
        <v>0</v>
      </c>
    </row>
    <row r="17" spans="1:10" ht="26.4" x14ac:dyDescent="0.25">
      <c r="A17" s="9" t="str">
        <f>[1]CHBA!A15</f>
        <v>VANNES</v>
      </c>
      <c r="B17" s="6" t="str">
        <f>[1]CHBA!B15</f>
        <v>B24 / BMC</v>
      </c>
      <c r="C17" s="6" t="str">
        <f>[1]CHBA!C15</f>
        <v>24/ET/010 - TP2 BMC</v>
      </c>
      <c r="D17" s="6" t="str">
        <f>[1]CHBA!D15</f>
        <v>AEES / EMERSON</v>
      </c>
      <c r="E17" s="8" t="str">
        <f>[1]CHBA!E15</f>
        <v>CR 188                      HPT N220 48C</v>
      </c>
      <c r="F17" s="10" t="str">
        <f>[1]CHBA!F15</f>
        <v>131083F02</v>
      </c>
      <c r="G17" s="10">
        <f>[1]CHBA!G15</f>
        <v>2014</v>
      </c>
      <c r="H17" s="32"/>
      <c r="I17" s="32"/>
      <c r="J17" s="32">
        <f t="shared" si="0"/>
        <v>0</v>
      </c>
    </row>
    <row r="18" spans="1:10" ht="26.4" x14ac:dyDescent="0.25">
      <c r="A18" s="9" t="str">
        <f>[1]CHBA!A16</f>
        <v>VANNES</v>
      </c>
      <c r="B18" s="6" t="str">
        <f>[1]CHBA!B16</f>
        <v>B23 / GE BT</v>
      </c>
      <c r="C18" s="6" t="str">
        <f>[1]CHBA!C16</f>
        <v>023/RL/0049 Local commande GE BT</v>
      </c>
      <c r="D18" s="6" t="str">
        <f>[1]CHBA!D16</f>
        <v>AEES / EMERSON</v>
      </c>
      <c r="E18" s="8" t="str">
        <f>[1]CHBA!E16</f>
        <v>CR 188                      HPT N220 24C</v>
      </c>
      <c r="F18" s="10" t="str">
        <f>[1]CHBA!F16</f>
        <v>1207050F01</v>
      </c>
      <c r="G18" s="10">
        <f>[1]CHBA!G16</f>
        <v>2012</v>
      </c>
      <c r="H18" s="32"/>
      <c r="I18" s="32"/>
      <c r="J18" s="32">
        <f t="shared" si="0"/>
        <v>0</v>
      </c>
    </row>
    <row r="19" spans="1:10" ht="26.4" x14ac:dyDescent="0.25">
      <c r="A19" s="9" t="str">
        <f>[1]CHBA!A17</f>
        <v>VANNES</v>
      </c>
      <c r="B19" s="6" t="str">
        <f>[1]CHBA!B17</f>
        <v>B23 / GE BT</v>
      </c>
      <c r="C19" s="6" t="str">
        <f>[1]CHBA!C17</f>
        <v>023/RL/0045 Local Marche Dégradée GE 3/4</v>
      </c>
      <c r="D19" s="6" t="str">
        <f>[1]CHBA!D17</f>
        <v>AEES / EMERSON</v>
      </c>
      <c r="E19" s="8" t="str">
        <f>[1]CHBA!E17</f>
        <v>CR 188                      HPT N220 24C</v>
      </c>
      <c r="F19" s="10" t="str">
        <f>[1]CHBA!F17</f>
        <v>1207050F02</v>
      </c>
      <c r="G19" s="10">
        <f>[1]CHBA!G17</f>
        <v>2012</v>
      </c>
      <c r="H19" s="32"/>
      <c r="I19" s="32"/>
      <c r="J19" s="32">
        <f t="shared" si="0"/>
        <v>0</v>
      </c>
    </row>
    <row r="20" spans="1:10" x14ac:dyDescent="0.25">
      <c r="A20" s="9" t="str">
        <f>[1]CHBA!A18</f>
        <v>VANNES</v>
      </c>
      <c r="B20" s="6" t="str">
        <f>[1]CHBA!B18</f>
        <v>B90 / Services Généraux</v>
      </c>
      <c r="C20" s="6" t="str">
        <f>[1]CHBA!C18</f>
        <v>90/RB/020 - TGBT Services Généraux</v>
      </c>
      <c r="D20" s="6" t="str">
        <f>[1]CHBA!D18</f>
        <v>AEES / EMERSON</v>
      </c>
      <c r="E20" s="8" t="str">
        <f>[1]CHBA!E18</f>
        <v>POWERIS CK 24 60 120</v>
      </c>
      <c r="F20" s="10" t="str">
        <f>[1]CHBA!F18</f>
        <v>1010177F04</v>
      </c>
      <c r="G20" s="10">
        <f>[1]CHBA!G18</f>
        <v>2011</v>
      </c>
      <c r="H20" s="32"/>
      <c r="I20" s="32"/>
      <c r="J20" s="32">
        <f t="shared" si="0"/>
        <v>0</v>
      </c>
    </row>
    <row r="21" spans="1:10" ht="26.4" x14ac:dyDescent="0.25">
      <c r="A21" s="9" t="str">
        <f>[1]CHBA!A19</f>
        <v>VANNES</v>
      </c>
      <c r="B21" s="6" t="str">
        <f>[1]CHBA!B19</f>
        <v>B09 / Poste HT Gare</v>
      </c>
      <c r="C21" s="6" t="str">
        <f>[1]CHBA!C19</f>
        <v>09/1/014 - TGBT Gare</v>
      </c>
      <c r="D21" s="6" t="str">
        <f>[1]CHBA!D19</f>
        <v>SLAT</v>
      </c>
      <c r="E21" s="8" t="str">
        <f>[1]CHBA!E19</f>
        <v>SLS TITAN         24V 32A Mural</v>
      </c>
      <c r="F21" s="10">
        <f>[1]CHBA!F19</f>
        <v>74397</v>
      </c>
      <c r="G21" s="10">
        <f>[1]CHBA!G19</f>
        <v>2008</v>
      </c>
      <c r="H21" s="32"/>
      <c r="I21" s="32"/>
      <c r="J21" s="32">
        <f t="shared" si="0"/>
        <v>0</v>
      </c>
    </row>
    <row r="22" spans="1:10" x14ac:dyDescent="0.25">
      <c r="A22" s="9" t="str">
        <f>[1]CHBA!A20</f>
        <v>VANNES</v>
      </c>
      <c r="B22" s="6" t="str">
        <f>[1]CHBA!B20</f>
        <v>B70 / Decker</v>
      </c>
      <c r="C22" s="6" t="str">
        <f>[1]CHBA!C20</f>
        <v>70/0/071 -TGBT Decker</v>
      </c>
      <c r="D22" s="6" t="str">
        <f>[1]CHBA!D20</f>
        <v>AEES / EMERSON</v>
      </c>
      <c r="E22" s="8" t="str">
        <f>[1]CHBA!E20</f>
        <v>POWERIS CK 24 60 120</v>
      </c>
      <c r="F22" s="10" t="str">
        <f>[1]CHBA!F20</f>
        <v>101077F03</v>
      </c>
      <c r="G22" s="10">
        <f>[1]CHBA!G20</f>
        <v>2011</v>
      </c>
      <c r="H22" s="32"/>
      <c r="I22" s="32"/>
      <c r="J22" s="32">
        <f t="shared" si="0"/>
        <v>0</v>
      </c>
    </row>
    <row r="23" spans="1:10" x14ac:dyDescent="0.25">
      <c r="A23" s="9" t="str">
        <f>[1]CHBA!A21</f>
        <v>VANNES</v>
      </c>
      <c r="B23" s="6" t="str">
        <f>[1]CHBA!B21</f>
        <v>B85 / Maison Du Lac</v>
      </c>
      <c r="C23" s="6" t="str">
        <f>[1]CHBA!C21</f>
        <v>85/1/11 - TGBT Maison Du Lac</v>
      </c>
      <c r="D23" s="6" t="str">
        <f>[1]CHBA!D21</f>
        <v>AEES / EMERSON</v>
      </c>
      <c r="E23" s="8" t="str">
        <f>[1]CHBA!E21</f>
        <v>POWERIS CK 24 60 120</v>
      </c>
      <c r="F23" s="10" t="str">
        <f>[1]CHBA!F21</f>
        <v>101077F06</v>
      </c>
      <c r="G23" s="10">
        <f>[1]CHBA!G21</f>
        <v>2011</v>
      </c>
      <c r="H23" s="32"/>
      <c r="I23" s="32"/>
      <c r="J23" s="32">
        <f t="shared" si="0"/>
        <v>0</v>
      </c>
    </row>
    <row r="24" spans="1:10" ht="15.75" customHeight="1" x14ac:dyDescent="0.25">
      <c r="A24" s="9" t="str">
        <f>[1]CHBA!A22</f>
        <v>AURAY</v>
      </c>
      <c r="B24" s="6" t="str">
        <f>[1]CHBA!B22</f>
        <v>B101 / Le Pratel</v>
      </c>
      <c r="C24" s="6" t="str">
        <f>[1]CHBA!C22</f>
        <v>101/F/S/004 - Local commande GE</v>
      </c>
      <c r="D24" s="6" t="str">
        <f>[1]CHBA!D22</f>
        <v>AEES / EMERSON</v>
      </c>
      <c r="E24" s="8" t="str">
        <f>[1]CHBA!E22</f>
        <v>20FPRI1-24.30</v>
      </c>
      <c r="F24" s="10" t="str">
        <f>[1]CHBA!F22</f>
        <v>OF554074</v>
      </c>
      <c r="G24" s="10">
        <f>[1]CHBA!G22</f>
        <v>2016</v>
      </c>
      <c r="H24" s="32"/>
      <c r="I24" s="32"/>
      <c r="J24" s="32">
        <f t="shared" si="0"/>
        <v>0</v>
      </c>
    </row>
    <row r="25" spans="1:10" ht="18.75" customHeight="1" x14ac:dyDescent="0.25">
      <c r="A25" s="9" t="str">
        <f>[1]CHBA!A23</f>
        <v>AURAY</v>
      </c>
      <c r="B25" s="11" t="str">
        <f>[1]CHBA!B23</f>
        <v>B101 / Le Pratel</v>
      </c>
      <c r="C25" s="11" t="str">
        <f>[1]CHBA!C23</f>
        <v>101/C/S/014 - Local TGBT</v>
      </c>
      <c r="D25" s="11" t="str">
        <f>[1]CHBA!D23</f>
        <v>AEES / EMERSON</v>
      </c>
      <c r="E25" s="12" t="str">
        <f>[1]CHBA!E23</f>
        <v>20FPRI1-24.30</v>
      </c>
      <c r="F25" s="13" t="str">
        <f>[1]CHBA!F23</f>
        <v>OF554073</v>
      </c>
      <c r="G25" s="13">
        <f>[1]CHBA!G23</f>
        <v>2016</v>
      </c>
      <c r="H25" s="32"/>
      <c r="I25" s="32"/>
      <c r="J25" s="32">
        <f t="shared" si="0"/>
        <v>0</v>
      </c>
    </row>
    <row r="26" spans="1:10" ht="21.75" customHeight="1" x14ac:dyDescent="0.25">
      <c r="A26" s="49" t="s">
        <v>69</v>
      </c>
      <c r="B26" s="50"/>
      <c r="C26" s="50"/>
      <c r="D26" s="50"/>
      <c r="E26" s="50"/>
      <c r="F26" s="50"/>
      <c r="G26" s="50"/>
      <c r="H26" s="34">
        <f>H6+H7+H8+H9+H10+H11+H14+H15+H16+H17+H18+H19+H20+H21+H22+H23+H24+H25+H12+H13</f>
        <v>0</v>
      </c>
      <c r="I26" s="34">
        <f>I6+I7+I8+I9+I10+I11+I14+I15+I16+I17+I18+I19+I20+I21+I22+I23+I24+I25+I12+I13</f>
        <v>0</v>
      </c>
      <c r="J26" s="34">
        <f>J6+J7+J8+J9+J10+J11+J14+J15+J16+J17+J18+J19+J20+J21+J22+J23+J24+J25+J12+J13</f>
        <v>0</v>
      </c>
    </row>
    <row r="27" spans="1:10" ht="25.5" customHeight="1" x14ac:dyDescent="0.25">
      <c r="A27" s="26"/>
      <c r="B27" s="15"/>
      <c r="C27" s="15"/>
      <c r="D27" s="15"/>
      <c r="E27" s="15"/>
      <c r="F27" s="15"/>
      <c r="G27" s="15"/>
      <c r="H27" s="33"/>
      <c r="I27" s="33"/>
      <c r="J27" s="33"/>
    </row>
    <row r="28" spans="1:10" ht="25.5" customHeight="1" x14ac:dyDescent="0.25">
      <c r="A28" s="51" t="s">
        <v>57</v>
      </c>
      <c r="B28" s="52"/>
      <c r="C28" s="52"/>
      <c r="D28" s="52"/>
      <c r="E28" s="52"/>
      <c r="F28" s="52"/>
      <c r="G28" s="53"/>
      <c r="H28" s="31"/>
      <c r="I28" s="31"/>
      <c r="J28" s="31"/>
    </row>
  </sheetData>
  <mergeCells count="4">
    <mergeCell ref="A1:J1"/>
    <mergeCell ref="A3:J3"/>
    <mergeCell ref="A26:G26"/>
    <mergeCell ref="A28:G2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3" orientation="landscape" r:id="rId1"/>
  <headerFooter alignWithMargins="0">
    <oddFooter>&amp;R&amp;P sur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7"/>
  <sheetViews>
    <sheetView zoomScaleNormal="100" workbookViewId="0">
      <selection sqref="A1:XFD1"/>
    </sheetView>
  </sheetViews>
  <sheetFormatPr baseColWidth="10" defaultRowHeight="13.2" x14ac:dyDescent="0.25"/>
  <cols>
    <col min="1" max="1" width="16.5546875" customWidth="1"/>
    <col min="2" max="2" width="28.88671875" customWidth="1"/>
    <col min="3" max="3" width="41.44140625" customWidth="1"/>
    <col min="5" max="5" width="23" customWidth="1"/>
    <col min="6" max="9" width="14.33203125" customWidth="1"/>
  </cols>
  <sheetData>
    <row r="1" spans="1:9" ht="46.5" customHeight="1" x14ac:dyDescent="0.25">
      <c r="A1" s="45" t="str">
        <f>'LISTE CHBA'!A1:J1</f>
        <v>MAINTENANCE PREVENTIVE ET CURATIVE DES COFFRETS D'ENERGIE ELECTRIQUE 
ANNEXE FINANCIERE  -  ACTE D'ENGAGEMENT</v>
      </c>
      <c r="B1" s="46"/>
      <c r="C1" s="46"/>
      <c r="D1" s="46"/>
      <c r="E1" s="46"/>
      <c r="F1" s="46"/>
      <c r="G1" s="46"/>
      <c r="H1" s="46"/>
      <c r="I1" s="46"/>
    </row>
    <row r="2" spans="1:9" ht="15.6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9" ht="24.75" customHeight="1" x14ac:dyDescent="0.25">
      <c r="A3" s="46" t="s">
        <v>5</v>
      </c>
      <c r="B3" s="46"/>
      <c r="C3" s="46"/>
      <c r="D3" s="46"/>
      <c r="E3" s="46"/>
      <c r="F3" s="46"/>
      <c r="G3" s="46"/>
      <c r="H3" s="46"/>
      <c r="I3" s="46"/>
    </row>
    <row r="5" spans="1:9" ht="39.6" x14ac:dyDescent="0.25">
      <c r="A5" s="19" t="s">
        <v>10</v>
      </c>
      <c r="B5" s="19" t="s">
        <v>11</v>
      </c>
      <c r="C5" s="19" t="s">
        <v>12</v>
      </c>
      <c r="D5" s="20" t="s">
        <v>6</v>
      </c>
      <c r="E5" s="21" t="s">
        <v>13</v>
      </c>
      <c r="F5" s="21" t="s">
        <v>7</v>
      </c>
      <c r="G5" s="21" t="s">
        <v>8</v>
      </c>
      <c r="H5" s="21" t="s">
        <v>14</v>
      </c>
      <c r="I5" s="21" t="s">
        <v>9</v>
      </c>
    </row>
    <row r="6" spans="1:9" ht="20.100000000000001" customHeight="1" x14ac:dyDescent="0.25">
      <c r="A6" s="28" t="s">
        <v>48</v>
      </c>
      <c r="B6" s="22" t="s">
        <v>15</v>
      </c>
      <c r="C6" s="23" t="s">
        <v>16</v>
      </c>
      <c r="D6" s="25" t="s">
        <v>42</v>
      </c>
      <c r="E6" s="24" t="s">
        <v>60</v>
      </c>
      <c r="F6" s="29" t="s">
        <v>61</v>
      </c>
      <c r="G6" s="31"/>
      <c r="H6" s="31"/>
      <c r="I6" s="31">
        <f>G6+H6</f>
        <v>0</v>
      </c>
    </row>
    <row r="7" spans="1:9" ht="20.100000000000001" customHeight="1" x14ac:dyDescent="0.25">
      <c r="A7" s="28" t="s">
        <v>48</v>
      </c>
      <c r="B7" s="22" t="s">
        <v>15</v>
      </c>
      <c r="C7" s="24" t="s">
        <v>17</v>
      </c>
      <c r="D7" s="25" t="s">
        <v>42</v>
      </c>
      <c r="E7" s="24" t="s">
        <v>60</v>
      </c>
      <c r="F7" s="29" t="s">
        <v>61</v>
      </c>
      <c r="G7" s="31"/>
      <c r="H7" s="31"/>
      <c r="I7" s="31">
        <f t="shared" ref="I7:I25" si="0">G7+H7</f>
        <v>0</v>
      </c>
    </row>
    <row r="8" spans="1:9" ht="20.100000000000001" customHeight="1" x14ac:dyDescent="0.25">
      <c r="A8" s="28" t="s">
        <v>48</v>
      </c>
      <c r="B8" s="22" t="s">
        <v>18</v>
      </c>
      <c r="C8" s="24" t="s">
        <v>19</v>
      </c>
      <c r="D8" s="25">
        <v>2</v>
      </c>
      <c r="E8" s="24" t="s">
        <v>62</v>
      </c>
      <c r="F8" s="29" t="s">
        <v>63</v>
      </c>
      <c r="G8" s="31"/>
      <c r="H8" s="31"/>
      <c r="I8" s="31">
        <f t="shared" si="0"/>
        <v>0</v>
      </c>
    </row>
    <row r="9" spans="1:9" ht="20.100000000000001" customHeight="1" x14ac:dyDescent="0.25">
      <c r="A9" s="28" t="s">
        <v>48</v>
      </c>
      <c r="B9" s="22" t="s">
        <v>18</v>
      </c>
      <c r="C9" s="24" t="s">
        <v>20</v>
      </c>
      <c r="D9" s="25">
        <v>2</v>
      </c>
      <c r="E9" s="24" t="s">
        <v>62</v>
      </c>
      <c r="F9" s="29" t="s">
        <v>63</v>
      </c>
      <c r="G9" s="31"/>
      <c r="H9" s="31"/>
      <c r="I9" s="31">
        <f t="shared" si="0"/>
        <v>0</v>
      </c>
    </row>
    <row r="10" spans="1:9" ht="20.100000000000001" customHeight="1" x14ac:dyDescent="0.25">
      <c r="A10" s="28" t="s">
        <v>48</v>
      </c>
      <c r="B10" s="22" t="s">
        <v>21</v>
      </c>
      <c r="C10" s="24" t="s">
        <v>22</v>
      </c>
      <c r="D10" s="25">
        <v>2</v>
      </c>
      <c r="E10" s="24" t="s">
        <v>62</v>
      </c>
      <c r="F10" s="29" t="s">
        <v>63</v>
      </c>
      <c r="G10" s="31"/>
      <c r="H10" s="31"/>
      <c r="I10" s="31">
        <f t="shared" si="0"/>
        <v>0</v>
      </c>
    </row>
    <row r="11" spans="1:9" ht="20.100000000000001" customHeight="1" x14ac:dyDescent="0.25">
      <c r="A11" s="28" t="s">
        <v>48</v>
      </c>
      <c r="B11" s="22" t="s">
        <v>21</v>
      </c>
      <c r="C11" s="24" t="s">
        <v>23</v>
      </c>
      <c r="D11" s="25">
        <v>2</v>
      </c>
      <c r="E11" s="24" t="s">
        <v>62</v>
      </c>
      <c r="F11" s="29" t="s">
        <v>63</v>
      </c>
      <c r="G11" s="31"/>
      <c r="H11" s="31"/>
      <c r="I11" s="31">
        <f t="shared" si="0"/>
        <v>0</v>
      </c>
    </row>
    <row r="12" spans="1:9" ht="20.100000000000001" customHeight="1" x14ac:dyDescent="0.25">
      <c r="A12" s="28" t="s">
        <v>48</v>
      </c>
      <c r="B12" s="36" t="s">
        <v>21</v>
      </c>
      <c r="C12" s="37" t="s">
        <v>71</v>
      </c>
      <c r="D12" s="39">
        <v>1</v>
      </c>
      <c r="E12" s="40" t="s">
        <v>75</v>
      </c>
      <c r="F12" s="24" t="s">
        <v>61</v>
      </c>
      <c r="G12" s="31"/>
      <c r="H12" s="31"/>
      <c r="I12" s="31">
        <f t="shared" si="0"/>
        <v>0</v>
      </c>
    </row>
    <row r="13" spans="1:9" ht="20.100000000000001" customHeight="1" x14ac:dyDescent="0.25">
      <c r="A13" s="28" t="s">
        <v>48</v>
      </c>
      <c r="B13" s="36" t="s">
        <v>21</v>
      </c>
      <c r="C13" s="37" t="s">
        <v>74</v>
      </c>
      <c r="D13" s="39">
        <v>1</v>
      </c>
      <c r="E13" s="40" t="s">
        <v>75</v>
      </c>
      <c r="F13" s="24" t="s">
        <v>61</v>
      </c>
      <c r="G13" s="31"/>
      <c r="H13" s="31"/>
      <c r="I13" s="31">
        <f t="shared" si="0"/>
        <v>0</v>
      </c>
    </row>
    <row r="14" spans="1:9" ht="20.100000000000001" customHeight="1" x14ac:dyDescent="0.25">
      <c r="A14" s="28" t="s">
        <v>48</v>
      </c>
      <c r="B14" s="22" t="s">
        <v>24</v>
      </c>
      <c r="C14" s="24" t="s">
        <v>25</v>
      </c>
      <c r="D14" s="25">
        <v>2</v>
      </c>
      <c r="E14" s="24" t="s">
        <v>62</v>
      </c>
      <c r="F14" s="29" t="s">
        <v>63</v>
      </c>
      <c r="G14" s="31"/>
      <c r="H14" s="31"/>
      <c r="I14" s="31">
        <f t="shared" si="0"/>
        <v>0</v>
      </c>
    </row>
    <row r="15" spans="1:9" ht="20.100000000000001" customHeight="1" x14ac:dyDescent="0.25">
      <c r="A15" s="28" t="s">
        <v>48</v>
      </c>
      <c r="B15" s="22" t="s">
        <v>24</v>
      </c>
      <c r="C15" s="24" t="s">
        <v>26</v>
      </c>
      <c r="D15" s="25">
        <v>2</v>
      </c>
      <c r="E15" s="24" t="s">
        <v>62</v>
      </c>
      <c r="F15" s="29" t="s">
        <v>63</v>
      </c>
      <c r="G15" s="31"/>
      <c r="H15" s="31"/>
      <c r="I15" s="31">
        <f t="shared" si="0"/>
        <v>0</v>
      </c>
    </row>
    <row r="16" spans="1:9" ht="20.100000000000001" customHeight="1" x14ac:dyDescent="0.25">
      <c r="A16" s="28" t="s">
        <v>48</v>
      </c>
      <c r="B16" s="22" t="s">
        <v>27</v>
      </c>
      <c r="C16" s="24" t="s">
        <v>28</v>
      </c>
      <c r="D16" s="25" t="s">
        <v>43</v>
      </c>
      <c r="E16" s="24" t="s">
        <v>64</v>
      </c>
      <c r="F16" s="29" t="s">
        <v>63</v>
      </c>
      <c r="G16" s="31"/>
      <c r="H16" s="31"/>
      <c r="I16" s="31">
        <f t="shared" si="0"/>
        <v>0</v>
      </c>
    </row>
    <row r="17" spans="1:9" ht="20.100000000000001" customHeight="1" x14ac:dyDescent="0.25">
      <c r="A17" s="28" t="s">
        <v>48</v>
      </c>
      <c r="B17" s="22" t="s">
        <v>27</v>
      </c>
      <c r="C17" s="24" t="s">
        <v>29</v>
      </c>
      <c r="D17" s="25" t="s">
        <v>43</v>
      </c>
      <c r="E17" s="24" t="s">
        <v>64</v>
      </c>
      <c r="F17" s="29" t="s">
        <v>63</v>
      </c>
      <c r="G17" s="31"/>
      <c r="H17" s="31"/>
      <c r="I17" s="31">
        <f t="shared" si="0"/>
        <v>0</v>
      </c>
    </row>
    <row r="18" spans="1:9" ht="20.100000000000001" customHeight="1" x14ac:dyDescent="0.25">
      <c r="A18" s="28" t="s">
        <v>48</v>
      </c>
      <c r="B18" s="22" t="s">
        <v>30</v>
      </c>
      <c r="C18" s="24" t="s">
        <v>46</v>
      </c>
      <c r="D18" s="25" t="s">
        <v>44</v>
      </c>
      <c r="E18" s="41" t="s">
        <v>65</v>
      </c>
      <c r="F18" s="29" t="s">
        <v>63</v>
      </c>
      <c r="G18" s="31"/>
      <c r="H18" s="31"/>
      <c r="I18" s="31">
        <f t="shared" si="0"/>
        <v>0</v>
      </c>
    </row>
    <row r="19" spans="1:9" ht="20.100000000000001" customHeight="1" x14ac:dyDescent="0.25">
      <c r="A19" s="28" t="s">
        <v>48</v>
      </c>
      <c r="B19" s="22" t="s">
        <v>30</v>
      </c>
      <c r="C19" s="24" t="s">
        <v>47</v>
      </c>
      <c r="D19" s="25" t="s">
        <v>44</v>
      </c>
      <c r="E19" s="30" t="s">
        <v>65</v>
      </c>
      <c r="F19" s="29" t="s">
        <v>63</v>
      </c>
      <c r="G19" s="31"/>
      <c r="H19" s="31"/>
      <c r="I19" s="31">
        <f t="shared" si="0"/>
        <v>0</v>
      </c>
    </row>
    <row r="20" spans="1:9" ht="20.100000000000001" customHeight="1" x14ac:dyDescent="0.25">
      <c r="A20" s="28" t="s">
        <v>48</v>
      </c>
      <c r="B20" s="22" t="s">
        <v>31</v>
      </c>
      <c r="C20" s="24" t="s">
        <v>32</v>
      </c>
      <c r="D20" s="25">
        <v>2</v>
      </c>
      <c r="E20" s="24" t="s">
        <v>62</v>
      </c>
      <c r="F20" s="29" t="s">
        <v>63</v>
      </c>
      <c r="G20" s="31"/>
      <c r="H20" s="31"/>
      <c r="I20" s="31">
        <f t="shared" si="0"/>
        <v>0</v>
      </c>
    </row>
    <row r="21" spans="1:9" ht="20.100000000000001" customHeight="1" x14ac:dyDescent="0.25">
      <c r="A21" s="28" t="s">
        <v>48</v>
      </c>
      <c r="B21" s="22" t="s">
        <v>33</v>
      </c>
      <c r="C21" s="24" t="s">
        <v>34</v>
      </c>
      <c r="D21" s="25">
        <v>4</v>
      </c>
      <c r="E21" s="24" t="s">
        <v>66</v>
      </c>
      <c r="F21" s="29" t="s">
        <v>61</v>
      </c>
      <c r="G21" s="31"/>
      <c r="H21" s="31"/>
      <c r="I21" s="31">
        <f t="shared" si="0"/>
        <v>0</v>
      </c>
    </row>
    <row r="22" spans="1:9" ht="20.100000000000001" customHeight="1" x14ac:dyDescent="0.25">
      <c r="A22" s="28" t="s">
        <v>48</v>
      </c>
      <c r="B22" s="22" t="s">
        <v>35</v>
      </c>
      <c r="C22" s="24" t="s">
        <v>36</v>
      </c>
      <c r="D22" s="25">
        <v>2</v>
      </c>
      <c r="E22" s="24" t="s">
        <v>62</v>
      </c>
      <c r="F22" s="29" t="s">
        <v>63</v>
      </c>
      <c r="G22" s="31"/>
      <c r="H22" s="31"/>
      <c r="I22" s="31">
        <f t="shared" si="0"/>
        <v>0</v>
      </c>
    </row>
    <row r="23" spans="1:9" ht="20.100000000000001" customHeight="1" x14ac:dyDescent="0.25">
      <c r="A23" s="28" t="s">
        <v>48</v>
      </c>
      <c r="B23" s="22" t="s">
        <v>37</v>
      </c>
      <c r="C23" s="24" t="s">
        <v>38</v>
      </c>
      <c r="D23" s="25">
        <v>2</v>
      </c>
      <c r="E23" s="24" t="s">
        <v>62</v>
      </c>
      <c r="F23" s="29" t="s">
        <v>63</v>
      </c>
      <c r="G23" s="31"/>
      <c r="H23" s="31"/>
      <c r="I23" s="31">
        <f t="shared" si="0"/>
        <v>0</v>
      </c>
    </row>
    <row r="24" spans="1:9" ht="20.100000000000001" customHeight="1" x14ac:dyDescent="0.25">
      <c r="A24" s="28" t="s">
        <v>49</v>
      </c>
      <c r="B24" s="22" t="s">
        <v>39</v>
      </c>
      <c r="C24" s="22" t="s">
        <v>40</v>
      </c>
      <c r="D24" s="25" t="s">
        <v>45</v>
      </c>
      <c r="E24" s="24" t="s">
        <v>67</v>
      </c>
      <c r="F24" s="29" t="s">
        <v>63</v>
      </c>
      <c r="G24" s="31"/>
      <c r="H24" s="31"/>
      <c r="I24" s="31">
        <f t="shared" si="0"/>
        <v>0</v>
      </c>
    </row>
    <row r="25" spans="1:9" ht="20.100000000000001" customHeight="1" x14ac:dyDescent="0.25">
      <c r="A25" s="28" t="s">
        <v>49</v>
      </c>
      <c r="B25" s="22" t="s">
        <v>39</v>
      </c>
      <c r="C25" s="22" t="s">
        <v>41</v>
      </c>
      <c r="D25" s="25" t="s">
        <v>45</v>
      </c>
      <c r="E25" s="24" t="s">
        <v>67</v>
      </c>
      <c r="F25" s="29" t="s">
        <v>63</v>
      </c>
      <c r="G25" s="31"/>
      <c r="H25" s="31"/>
      <c r="I25" s="31">
        <f t="shared" si="0"/>
        <v>0</v>
      </c>
    </row>
    <row r="26" spans="1:9" ht="27.75" customHeight="1" x14ac:dyDescent="0.25">
      <c r="A26" s="54" t="s">
        <v>79</v>
      </c>
      <c r="B26" s="55"/>
      <c r="C26" s="55"/>
      <c r="D26" s="55"/>
      <c r="E26" s="55"/>
      <c r="F26" s="44" t="s">
        <v>80</v>
      </c>
      <c r="G26" s="42">
        <f>G6+G7+G8+G9+G10+G11+G12+G13+G14+G15+G16+G17+G18+G19+G20+G21+G22+G23+G24+G25</f>
        <v>0</v>
      </c>
      <c r="H26" s="42">
        <f>H6+H7+H8+H9+H10+H11+H12+H13+H14+H15+H16+H17+H18+H19+H20+H21+H22+H23+H24+H25</f>
        <v>0</v>
      </c>
      <c r="I26" s="42">
        <f>I6+I7+I8+I9+I10+I11+I12+I13+I14+I15+I16+I17+I18+I19+I20+I21+I22+I23+I24+I25</f>
        <v>0</v>
      </c>
    </row>
    <row r="27" spans="1:9" ht="33.75" customHeight="1" x14ac:dyDescent="0.25">
      <c r="A27" s="56"/>
      <c r="B27" s="57"/>
      <c r="C27" s="57"/>
      <c r="D27" s="57"/>
      <c r="E27" s="57"/>
      <c r="F27" s="44" t="s">
        <v>81</v>
      </c>
      <c r="G27" s="43">
        <f>G26*1.2</f>
        <v>0</v>
      </c>
      <c r="H27" s="43">
        <f>H26*1.2</f>
        <v>0</v>
      </c>
      <c r="I27" s="43">
        <f>I26*1.2</f>
        <v>0</v>
      </c>
    </row>
  </sheetData>
  <mergeCells count="3">
    <mergeCell ref="A1:I1"/>
    <mergeCell ref="A3:I3"/>
    <mergeCell ref="A26:E27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14"/>
  <sheetViews>
    <sheetView tabSelected="1" zoomScaleNormal="100" workbookViewId="0">
      <selection activeCell="G14" sqref="G14"/>
    </sheetView>
  </sheetViews>
  <sheetFormatPr baseColWidth="10" defaultRowHeight="13.2" x14ac:dyDescent="0.25"/>
  <cols>
    <col min="1" max="1" width="60.33203125" customWidth="1"/>
    <col min="2" max="2" width="24.33203125" customWidth="1"/>
  </cols>
  <sheetData>
    <row r="1" spans="1:6" ht="52.5" customHeight="1" x14ac:dyDescent="0.25">
      <c r="A1" s="45" t="str">
        <f>'LISTE CHBA'!A1:J1</f>
        <v>MAINTENANCE PREVENTIVE ET CURATIVE DES COFFRETS D'ENERGIE ELECTRIQUE 
ANNEXE FINANCIERE  -  ACTE D'ENGAGEMENT</v>
      </c>
      <c r="B1" s="45"/>
      <c r="C1" s="45"/>
      <c r="D1" s="45"/>
      <c r="E1" s="73"/>
    </row>
    <row r="2" spans="1:6" x14ac:dyDescent="0.25">
      <c r="A2" s="18"/>
      <c r="B2" s="18"/>
      <c r="C2" s="18"/>
      <c r="D2" s="18"/>
      <c r="E2" s="4"/>
    </row>
    <row r="3" spans="1:6" ht="36.75" customHeight="1" x14ac:dyDescent="0.25">
      <c r="A3" s="58" t="s">
        <v>56</v>
      </c>
      <c r="B3" s="59"/>
      <c r="C3" s="59"/>
      <c r="D3" s="59"/>
      <c r="E3" s="74"/>
    </row>
    <row r="4" spans="1:6" x14ac:dyDescent="0.25">
      <c r="A4" s="60"/>
      <c r="B4" s="61"/>
      <c r="C4" s="61"/>
      <c r="D4" s="61"/>
      <c r="E4" s="4"/>
      <c r="F4" s="4"/>
    </row>
    <row r="5" spans="1:6" ht="13.8" x14ac:dyDescent="0.25">
      <c r="A5" s="69"/>
      <c r="B5" s="70"/>
      <c r="C5" s="70"/>
      <c r="D5" s="70"/>
      <c r="E5" s="4"/>
      <c r="F5" s="4"/>
    </row>
    <row r="6" spans="1:6" x14ac:dyDescent="0.25">
      <c r="A6" s="60"/>
      <c r="B6" s="61"/>
      <c r="C6" s="61"/>
      <c r="D6" s="61"/>
      <c r="E6" s="4"/>
      <c r="F6" s="4"/>
    </row>
    <row r="7" spans="1:6" x14ac:dyDescent="0.25">
      <c r="A7" s="71"/>
      <c r="B7" s="62" t="s">
        <v>2</v>
      </c>
      <c r="C7" s="62" t="s">
        <v>3</v>
      </c>
      <c r="D7" s="62" t="s">
        <v>4</v>
      </c>
      <c r="E7" s="4"/>
      <c r="F7" s="4"/>
    </row>
    <row r="8" spans="1:6" x14ac:dyDescent="0.25">
      <c r="A8" s="72" t="s">
        <v>68</v>
      </c>
      <c r="B8" s="64"/>
      <c r="C8" s="64"/>
      <c r="D8" s="64"/>
      <c r="E8" s="4"/>
      <c r="F8" s="4"/>
    </row>
    <row r="9" spans="1:6" x14ac:dyDescent="0.25">
      <c r="A9" s="63" t="s">
        <v>58</v>
      </c>
      <c r="B9" s="64"/>
      <c r="C9" s="64"/>
      <c r="D9" s="64"/>
      <c r="E9" s="4"/>
      <c r="F9" s="4"/>
    </row>
    <row r="10" spans="1:6" x14ac:dyDescent="0.25">
      <c r="A10" s="65"/>
      <c r="B10" s="66"/>
      <c r="C10" s="61"/>
      <c r="D10" s="61"/>
      <c r="E10" s="4"/>
      <c r="F10" s="4"/>
    </row>
    <row r="11" spans="1:6" ht="20.25" customHeight="1" x14ac:dyDescent="0.25">
      <c r="A11" s="67" t="s">
        <v>59</v>
      </c>
      <c r="B11" s="64"/>
      <c r="C11" s="68"/>
      <c r="D11" s="61"/>
      <c r="E11" s="4"/>
      <c r="F11" s="4"/>
    </row>
    <row r="12" spans="1:6" x14ac:dyDescent="0.25">
      <c r="A12" s="60"/>
      <c r="B12" s="61"/>
      <c r="C12" s="61"/>
      <c r="D12" s="61"/>
      <c r="E12" s="4"/>
      <c r="F12" s="4"/>
    </row>
    <row r="13" spans="1:6" x14ac:dyDescent="0.25">
      <c r="A13" s="4"/>
      <c r="B13" s="4"/>
      <c r="C13" s="4"/>
      <c r="D13" s="4"/>
      <c r="E13" s="4"/>
      <c r="F13" s="4"/>
    </row>
    <row r="14" spans="1:6" x14ac:dyDescent="0.25">
      <c r="A14" s="4"/>
      <c r="B14" s="4"/>
      <c r="C14" s="4"/>
      <c r="D14" s="4"/>
      <c r="E14" s="4"/>
      <c r="F14" s="4"/>
    </row>
  </sheetData>
  <mergeCells count="2">
    <mergeCell ref="A1:D1"/>
    <mergeCell ref="A3:D3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LISTE CHBA</vt:lpstr>
      <vt:lpstr>BATTERIE</vt:lpstr>
      <vt:lpstr>Hors forfait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BARON Pascal</dc:creator>
  <cp:lastModifiedBy>ANGO AUFFRET Cecile</cp:lastModifiedBy>
  <cp:lastPrinted>2024-10-04T13:16:26Z</cp:lastPrinted>
  <dcterms:created xsi:type="dcterms:W3CDTF">2012-05-14T14:34:09Z</dcterms:created>
  <dcterms:modified xsi:type="dcterms:W3CDTF">2026-02-05T10:32:01Z</dcterms:modified>
</cp:coreProperties>
</file>